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6" i="1"/>
  <c r="D33"/>
  <c r="C33"/>
  <c r="C36"/>
  <c r="C22"/>
  <c r="D25"/>
  <c r="D26"/>
  <c r="E48"/>
  <c r="E51" s="1"/>
  <c r="D50"/>
  <c r="D47"/>
  <c r="D46"/>
  <c r="D45"/>
  <c r="D44"/>
  <c r="D43"/>
  <c r="D42"/>
  <c r="D41"/>
  <c r="D40"/>
  <c r="D39"/>
  <c r="D38"/>
  <c r="D37"/>
  <c r="D35"/>
  <c r="D34"/>
  <c r="D28"/>
  <c r="D24"/>
  <c r="D23"/>
  <c r="D19"/>
  <c r="D18"/>
  <c r="D17"/>
  <c r="D16"/>
  <c r="D15"/>
  <c r="D12"/>
  <c r="D11"/>
  <c r="D10"/>
  <c r="D9"/>
  <c r="D8"/>
  <c r="C6"/>
  <c r="D13" l="1"/>
  <c r="D22"/>
  <c r="D6"/>
  <c r="G33"/>
  <c r="G13"/>
  <c r="G6"/>
  <c r="G22"/>
  <c r="D48" l="1"/>
  <c r="D51" s="1"/>
  <c r="G44"/>
  <c r="C13"/>
  <c r="C48" s="1"/>
  <c r="C51" s="1"/>
  <c r="F33" l="1"/>
  <c r="F22"/>
  <c r="F13" l="1"/>
  <c r="F6"/>
  <c r="F42" l="1"/>
</calcChain>
</file>

<file path=xl/sharedStrings.xml><?xml version="1.0" encoding="utf-8"?>
<sst xmlns="http://schemas.openxmlformats.org/spreadsheetml/2006/main" count="54" uniqueCount="53">
  <si>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</si>
  <si>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</si>
  <si>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</si>
  <si>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</si>
  <si>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</si>
  <si>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</si>
  <si>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</si>
  <si>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</si>
  <si>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</si>
  <si>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</si>
  <si>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</si>
  <si>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</si>
  <si>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</si>
  <si>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</si>
  <si>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>План</t>
  </si>
  <si>
    <t>Тариф 2017</t>
  </si>
  <si>
    <t>ОТЧЕТ ПО СТАТЬЕ " Содержание и ремонт жилья"</t>
  </si>
  <si>
    <t>на 2017год</t>
  </si>
  <si>
    <t>тариф</t>
  </si>
  <si>
    <t>Налоги при УСН</t>
  </si>
  <si>
    <t>за 2020год</t>
  </si>
  <si>
    <t>в рублях</t>
  </si>
  <si>
    <t>услуги по уборке территории(оплата труда с налог)</t>
  </si>
  <si>
    <t>услуги  по уборке МОП(оплата труда с налог)</t>
  </si>
  <si>
    <t>соль,реагенты</t>
  </si>
  <si>
    <t>Обслуживание газопровода</t>
  </si>
  <si>
    <t>подготовка к отоп.сезону,промывка</t>
  </si>
  <si>
    <t>бухгалтерские услуги,паспортист</t>
  </si>
  <si>
    <t>Формирование квитанций по капремонту</t>
  </si>
  <si>
    <t>Техобслуживание венканалов</t>
  </si>
  <si>
    <t>Аварийное обслуживание МКД</t>
  </si>
  <si>
    <t>Техобслуживание УУТЭ</t>
  </si>
  <si>
    <t xml:space="preserve">ИТОГО :Содержание и ремонт </t>
  </si>
  <si>
    <t>Прочие услуги</t>
  </si>
  <si>
    <t>инвентарь,полусферы</t>
  </si>
  <si>
    <t>покраска бордюров,детск.площадки</t>
  </si>
  <si>
    <t xml:space="preserve">покос травы,озеленение(цветы) </t>
  </si>
  <si>
    <t>инвентарь :швабра,тряпка д/пола,моющее,коврики</t>
  </si>
  <si>
    <t>услуги электрика,электроматериалы</t>
  </si>
  <si>
    <t xml:space="preserve">дезинсекция,дератизация </t>
  </si>
  <si>
    <t>дезобработка вход.дверей,холлов 1-х этаж(дез. ср-ва,маски)</t>
  </si>
  <si>
    <t>поверка водомера,манометры</t>
  </si>
  <si>
    <t>ремонт крыши,ремонт подъезда 22998,2</t>
  </si>
  <si>
    <t>компенсация за а/м</t>
  </si>
  <si>
    <t>ремонт водоснабжения 5104,канализации 1499</t>
  </si>
  <si>
    <t>бензин-3144,93,почтовые-2795,71 содер.оргтехники-769</t>
  </si>
  <si>
    <t>техподержка программы 4400,сайт гис10000-,эл.отч 900.</t>
  </si>
  <si>
    <t>зарпл.персонала сналогами</t>
  </si>
  <si>
    <t>заправка катриджа1171,64, канцтовары 2994,83</t>
  </si>
  <si>
    <t>услуги банка 14938,32,выписка ЕГРЮЛ 290, аренда 18000</t>
  </si>
  <si>
    <t>юридические услуги40800,информ.усл-1375</t>
  </si>
  <si>
    <t>Дефицит 1,28 руб.</t>
  </si>
  <si>
    <t>за 2020 год  по ж.д.по ул.Днепропетровская 10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</si>
</sst>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4" fillId="0" borderId="10" xfId="0" applyFont="1" applyBorder="1"/>
    <xf numFmtId="2" fontId="0" fillId="0" borderId="3" xfId="0" applyNumberFormat="1" applyFont="1" applyBorder="1"/>
    <xf numFmtId="0" fontId="7" fillId="0" borderId="8" xfId="0" applyFont="1" applyBorder="1"/>
    <xf numFmtId="0" fontId="7" fillId="0" borderId="7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2" xfId="0" applyBorder="1"/>
    <xf numFmtId="2" fontId="0" fillId="0" borderId="2" xfId="0" applyNumberFormat="1" applyFont="1" applyBorder="1"/>
    <xf numFmtId="2" fontId="5" fillId="0" borderId="2" xfId="0" applyNumberFormat="1" applyFont="1" applyBorder="1"/>
    <xf numFmtId="2" fontId="0" fillId="0" borderId="1" xfId="0" applyNumberFormat="1" applyFont="1" applyBorder="1"/>
    <xf numFmtId="2" fontId="6" fillId="0" borderId="6" xfId="0" applyNumberFormat="1" applyFont="1" applyBorder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2" fontId="0" fillId="0" borderId="6" xfId="0" applyNumberFormat="1" applyFont="1" applyBorder="1"/>
    <xf numFmtId="2" fontId="1" fillId="0" borderId="11" xfId="0" applyNumberFormat="1" applyFont="1" applyBorder="1"/>
    <xf numFmtId="2" fontId="0" fillId="0" borderId="12" xfId="0" applyNumberFormat="1" applyFont="1" applyBorder="1"/>
    <xf numFmtId="0" fontId="6" fillId="0" borderId="2" xfId="0" applyFont="1" applyBorder="1"/>
    <xf numFmtId="0" fontId="10" fillId="0" borderId="9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3"/>
  <sheetViews>
    <sheetView tabSelected="1" zoomScaleNormal="100" workbookViewId="0">
      <selection activeCell="B15" sqref="B15"/>
    </sheetView>
  </sheetViews>
  <sheetFormatPr defaultRowHeight="13.2"/>
  <cols>
    <col min="1" max="1" width="5.88671875" customWidth="1"/>
    <col min="2" max="2" width="60.21875" customWidth="1"/>
    <col min="3" max="3" width="15.6640625" customWidth="1"/>
    <col min="4" max="4" width="13" hidden="1" customWidth="1"/>
    <col min="5" max="5" width="10.33203125" hidden="1" customWidth="1"/>
    <col min="6" max="6" width="10.6640625" hidden="1" customWidth="1"/>
    <col min="7" max="7" width="11.88671875" hidden="1" customWidth="1"/>
  </cols>
  <sheetData>
    <row r="1" spans="1:7" ht="15">
      <c r="A1" s="23"/>
      <c r="B1" s="23" t="s">
        <v>16</v>
      </c>
      <c r="C1" s="23" t="s">
        <v>13</v>
      </c>
      <c r="D1" s="2" t="s">
        <v>20</v>
      </c>
      <c r="F1" s="2"/>
      <c r="G1" s="8"/>
    </row>
    <row r="2" spans="1:7" ht="17.399999999999999">
      <c r="A2" s="1"/>
      <c r="B2" s="40" t="s">
        <v>52</v>
      </c>
      <c r="D2" s="2"/>
      <c r="E2" s="2"/>
      <c r="F2" s="2"/>
      <c r="G2" s="8"/>
    </row>
    <row r="3" spans="1:7" ht="15.6" thickBot="1">
      <c r="A3" s="1"/>
      <c r="B3" s="1"/>
      <c r="C3" s="1" t="s">
        <v>21</v>
      </c>
      <c r="D3" s="39">
        <v>3626.7</v>
      </c>
      <c r="E3" s="1"/>
      <c r="F3" s="1">
        <v>9318.4</v>
      </c>
    </row>
    <row r="4" spans="1:7" ht="13.8">
      <c r="A4" s="10" t="s">
        <v>0</v>
      </c>
      <c r="B4" s="3" t="s">
        <v>2</v>
      </c>
      <c r="C4" s="27"/>
      <c r="D4" s="27"/>
      <c r="E4" s="27" t="s">
        <v>18</v>
      </c>
      <c r="F4" s="27" t="s">
        <v>15</v>
      </c>
      <c r="G4" s="27" t="s">
        <v>14</v>
      </c>
    </row>
    <row r="5" spans="1:7" ht="17.399999999999999" customHeight="1" thickBot="1">
      <c r="A5" s="4"/>
      <c r="B5" s="9"/>
      <c r="C5" s="41"/>
      <c r="D5" s="26"/>
      <c r="E5" s="26" t="s">
        <v>1</v>
      </c>
      <c r="F5" s="26" t="s">
        <v>1</v>
      </c>
      <c r="G5" s="26" t="s">
        <v>17</v>
      </c>
    </row>
    <row r="6" spans="1:7">
      <c r="A6" s="16">
        <v>1</v>
      </c>
      <c r="B6" s="17" t="s">
        <v>11</v>
      </c>
      <c r="C6" s="28">
        <f>C8+C10+C11+C9+C12</f>
        <v>140283.38</v>
      </c>
      <c r="D6" s="28">
        <f>D8+D9+D10+D11+D12</f>
        <v>3.0149521214807842</v>
      </c>
      <c r="E6" s="28">
        <v>2.56</v>
      </c>
      <c r="F6" s="28">
        <f>F8+F10+F11+F12</f>
        <v>2.0100000000000002</v>
      </c>
      <c r="G6" s="17">
        <f>G8+G10+G11</f>
        <v>1.63</v>
      </c>
    </row>
    <row r="7" spans="1:7" ht="10.8" customHeight="1" thickBot="1">
      <c r="A7" s="18"/>
      <c r="B7" s="19"/>
      <c r="C7" s="30"/>
      <c r="D7" s="30"/>
      <c r="E7" s="30"/>
      <c r="F7" s="19"/>
      <c r="G7" s="19"/>
    </row>
    <row r="8" spans="1:7" ht="18" customHeight="1" thickBot="1">
      <c r="A8" s="14"/>
      <c r="B8" s="5" t="s">
        <v>22</v>
      </c>
      <c r="C8" s="36">
        <v>117928.95</v>
      </c>
      <c r="D8" s="34">
        <f>C8/13/D3</f>
        <v>2.5012980649923326</v>
      </c>
      <c r="E8" s="29"/>
      <c r="F8" s="15">
        <v>1.82</v>
      </c>
      <c r="G8" s="15">
        <v>1.41</v>
      </c>
    </row>
    <row r="9" spans="1:7" ht="18" customHeight="1" thickBot="1">
      <c r="A9" s="14"/>
      <c r="B9" s="5" t="s">
        <v>34</v>
      </c>
      <c r="C9" s="36">
        <v>4278.88</v>
      </c>
      <c r="D9" s="34">
        <f>C9/12/D3</f>
        <v>9.8318949274363285E-2</v>
      </c>
      <c r="E9" s="29"/>
      <c r="F9" s="15"/>
      <c r="G9" s="15"/>
    </row>
    <row r="10" spans="1:7" ht="18" customHeight="1" thickBot="1">
      <c r="A10" s="14"/>
      <c r="B10" s="5" t="s">
        <v>24</v>
      </c>
      <c r="C10" s="36">
        <v>1830.1</v>
      </c>
      <c r="D10" s="34">
        <f>C10/12/D3</f>
        <v>4.2051543643900333E-2</v>
      </c>
      <c r="E10" s="29"/>
      <c r="F10" s="15">
        <v>0.05</v>
      </c>
      <c r="G10" s="15">
        <v>0.2</v>
      </c>
    </row>
    <row r="11" spans="1:7" ht="16.8" customHeight="1">
      <c r="A11" s="14"/>
      <c r="B11" s="5" t="s">
        <v>35</v>
      </c>
      <c r="C11" s="36">
        <v>5694.45</v>
      </c>
      <c r="D11" s="34">
        <f>C11/12/D3</f>
        <v>0.13084553450795489</v>
      </c>
      <c r="E11" s="29"/>
      <c r="F11" s="15">
        <v>0.04</v>
      </c>
      <c r="G11" s="15">
        <v>0.02</v>
      </c>
    </row>
    <row r="12" spans="1:7" ht="18.600000000000001" customHeight="1" thickBot="1">
      <c r="A12" s="14"/>
      <c r="B12" s="5" t="s">
        <v>36</v>
      </c>
      <c r="C12" s="36">
        <v>10551</v>
      </c>
      <c r="D12" s="29">
        <f>C12/12/D3</f>
        <v>0.24243802906223288</v>
      </c>
      <c r="E12" s="29"/>
      <c r="F12" s="15">
        <v>0.1</v>
      </c>
      <c r="G12" s="15"/>
    </row>
    <row r="13" spans="1:7">
      <c r="A13" s="17">
        <v>2</v>
      </c>
      <c r="B13" s="17" t="s">
        <v>4</v>
      </c>
      <c r="C13" s="28">
        <f>C15+C16+C17+C18+C19</f>
        <v>235958.77000000002</v>
      </c>
      <c r="D13" s="28">
        <f>D15+D16+D17+D18+D19</f>
        <v>5.0594308557684355</v>
      </c>
      <c r="E13" s="28">
        <v>4.0599999999999996</v>
      </c>
      <c r="F13" s="17">
        <f>F15+F16+F17+F18</f>
        <v>3.8899999999999997</v>
      </c>
      <c r="G13" s="17">
        <f>G15+G16+G17+G18+G19</f>
        <v>3.26</v>
      </c>
    </row>
    <row r="14" spans="1:7" ht="15" customHeight="1" thickBot="1">
      <c r="A14" s="19"/>
      <c r="B14" s="19" t="s">
        <v>3</v>
      </c>
      <c r="C14" s="30"/>
      <c r="D14" s="30"/>
      <c r="E14" s="30"/>
      <c r="F14" s="19"/>
      <c r="G14" s="19"/>
    </row>
    <row r="15" spans="1:7" ht="20.25" customHeight="1" thickBot="1">
      <c r="A15" s="7"/>
      <c r="B15" s="5" t="s">
        <v>23</v>
      </c>
      <c r="C15" s="36">
        <v>123174.57</v>
      </c>
      <c r="D15" s="34">
        <f>C15/13/D3</f>
        <v>2.6125587788008171</v>
      </c>
      <c r="E15" s="29"/>
      <c r="F15" s="15">
        <v>2.5299999999999998</v>
      </c>
      <c r="G15" s="15">
        <v>2.0499999999999998</v>
      </c>
    </row>
    <row r="16" spans="1:7" ht="18.600000000000001" customHeight="1" thickBot="1">
      <c r="A16" s="7"/>
      <c r="B16" s="5" t="s">
        <v>38</v>
      </c>
      <c r="C16" s="36">
        <v>81839.53</v>
      </c>
      <c r="D16" s="34">
        <f>C16/13/D3</f>
        <v>1.7358338052605569</v>
      </c>
      <c r="E16" s="29"/>
      <c r="F16" s="15">
        <v>0.1</v>
      </c>
      <c r="G16" s="15">
        <v>0.1</v>
      </c>
    </row>
    <row r="17" spans="1:7" ht="19.8" customHeight="1" thickBot="1">
      <c r="A17" s="7"/>
      <c r="B17" s="5" t="s">
        <v>40</v>
      </c>
      <c r="C17" s="36">
        <v>16300</v>
      </c>
      <c r="D17" s="34">
        <f>C17/12/D3</f>
        <v>0.37453699874082041</v>
      </c>
      <c r="E17" s="29"/>
      <c r="F17" s="15">
        <v>0.06</v>
      </c>
      <c r="G17" s="15">
        <v>0.1</v>
      </c>
    </row>
    <row r="18" spans="1:7" ht="20.25" customHeight="1" thickBot="1">
      <c r="A18" s="7"/>
      <c r="B18" s="5" t="s">
        <v>37</v>
      </c>
      <c r="C18" s="36">
        <v>5096.67</v>
      </c>
      <c r="D18" s="34">
        <f>C18/12/D3</f>
        <v>0.11710990707805996</v>
      </c>
      <c r="E18" s="29"/>
      <c r="F18" s="15">
        <v>1.2</v>
      </c>
      <c r="G18" s="15">
        <v>1</v>
      </c>
    </row>
    <row r="19" spans="1:7" ht="20.25" customHeight="1" thickBot="1">
      <c r="A19" s="11"/>
      <c r="B19" s="41" t="s">
        <v>39</v>
      </c>
      <c r="C19" s="42">
        <v>9548</v>
      </c>
      <c r="D19" s="34">
        <f>C19/12/D3</f>
        <v>0.21939136588818117</v>
      </c>
      <c r="E19" s="43"/>
      <c r="F19" s="20"/>
      <c r="G19" s="20">
        <v>0.01</v>
      </c>
    </row>
    <row r="20" spans="1:7">
      <c r="A20" s="17">
        <v>3</v>
      </c>
      <c r="B20" s="21" t="s">
        <v>5</v>
      </c>
      <c r="C20" s="28"/>
      <c r="D20" s="28"/>
      <c r="E20" s="28"/>
      <c r="F20" s="17"/>
      <c r="G20" s="17"/>
    </row>
    <row r="21" spans="1:7">
      <c r="A21" s="21"/>
      <c r="B21" s="21" t="s">
        <v>6</v>
      </c>
      <c r="C21" s="32"/>
      <c r="D21" s="32"/>
      <c r="E21" s="32"/>
      <c r="F21" s="21"/>
      <c r="G21" s="21"/>
    </row>
    <row r="22" spans="1:7" ht="13.8" thickBot="1">
      <c r="A22" s="19"/>
      <c r="B22" s="19" t="s">
        <v>12</v>
      </c>
      <c r="C22" s="30">
        <f>C23+C24+C25+C26+C27+C28</f>
        <v>286532.71999999997</v>
      </c>
      <c r="D22" s="30">
        <f>D23+D24+D25+D26+D28</f>
        <v>6.1286318776764643</v>
      </c>
      <c r="E22" s="30">
        <v>6.14</v>
      </c>
      <c r="F22" s="19" t="e">
        <f>F23+#REF!+F24+F30</f>
        <v>#REF!</v>
      </c>
      <c r="G22" s="19">
        <f>G23+G24+G30</f>
        <v>3.82</v>
      </c>
    </row>
    <row r="23" spans="1:7" ht="20.399999999999999" customHeight="1" thickBot="1">
      <c r="A23" s="22"/>
      <c r="B23" s="27" t="s">
        <v>9</v>
      </c>
      <c r="C23" s="50">
        <v>171719.72</v>
      </c>
      <c r="D23" s="34">
        <f>C23/13/D3</f>
        <v>3.6422117160970666</v>
      </c>
      <c r="E23" s="29"/>
      <c r="F23" s="15">
        <v>2.08</v>
      </c>
      <c r="G23" s="15">
        <v>2.67</v>
      </c>
    </row>
    <row r="24" spans="1:7" ht="16.8" customHeight="1">
      <c r="A24" s="22"/>
      <c r="B24" s="5" t="s">
        <v>26</v>
      </c>
      <c r="C24" s="49">
        <v>58948</v>
      </c>
      <c r="D24" s="34">
        <f>C24/12/D3</f>
        <v>1.3544912271026921</v>
      </c>
      <c r="E24" s="33"/>
      <c r="F24" s="7">
        <v>0.5</v>
      </c>
      <c r="G24" s="7">
        <v>1</v>
      </c>
    </row>
    <row r="25" spans="1:7" ht="16.8" customHeight="1">
      <c r="A25" s="22"/>
      <c r="B25" s="5" t="s">
        <v>41</v>
      </c>
      <c r="C25" s="49">
        <v>2698</v>
      </c>
      <c r="D25" s="33">
        <f>C25/12/D3</f>
        <v>6.1993915497100219E-2</v>
      </c>
      <c r="E25" s="33"/>
      <c r="F25" s="7"/>
      <c r="G25" s="7"/>
    </row>
    <row r="26" spans="1:7" ht="16.8" customHeight="1">
      <c r="A26" s="22"/>
      <c r="B26" s="5" t="s">
        <v>42</v>
      </c>
      <c r="C26" s="49">
        <v>39948</v>
      </c>
      <c r="D26" s="33">
        <f>C26/12/D3</f>
        <v>0.91791435740480332</v>
      </c>
      <c r="E26" s="33"/>
      <c r="F26" s="7"/>
      <c r="G26" s="7"/>
    </row>
    <row r="27" spans="1:7" ht="16.8" customHeight="1">
      <c r="A27" s="22"/>
      <c r="B27" s="5" t="s">
        <v>44</v>
      </c>
      <c r="C27" s="49">
        <v>6603</v>
      </c>
      <c r="D27" s="33"/>
      <c r="E27" s="33"/>
      <c r="F27" s="7"/>
      <c r="G27" s="7"/>
    </row>
    <row r="28" spans="1:7" ht="18.600000000000001" customHeight="1" thickBot="1">
      <c r="A28" s="22"/>
      <c r="B28" s="41" t="s">
        <v>43</v>
      </c>
      <c r="C28" s="49">
        <v>6616</v>
      </c>
      <c r="D28" s="33">
        <f>C28/12/D3</f>
        <v>0.15202066157480171</v>
      </c>
      <c r="E28" s="33"/>
      <c r="F28" s="7"/>
      <c r="G28" s="7"/>
    </row>
    <row r="29" spans="1:7" ht="16.8" hidden="1" customHeight="1" thickBot="1">
      <c r="A29" s="22"/>
      <c r="B29" s="5"/>
      <c r="C29" s="49"/>
      <c r="D29" s="34"/>
      <c r="E29" s="33"/>
      <c r="F29" s="7"/>
      <c r="G29" s="7"/>
    </row>
    <row r="30" spans="1:7" ht="21" hidden="1" customHeight="1" thickBot="1">
      <c r="A30" s="22"/>
      <c r="B30" s="5"/>
      <c r="C30" s="49"/>
      <c r="D30" s="34"/>
      <c r="E30" s="33"/>
      <c r="F30" s="7">
        <v>0.1</v>
      </c>
      <c r="G30" s="7">
        <v>0.15</v>
      </c>
    </row>
    <row r="31" spans="1:7" ht="1.2" hidden="1" customHeight="1" thickBot="1">
      <c r="A31" s="22"/>
      <c r="B31" s="25"/>
      <c r="C31" s="49"/>
      <c r="D31" s="34"/>
      <c r="E31" s="33"/>
      <c r="F31" s="7"/>
      <c r="G31" s="7"/>
    </row>
    <row r="32" spans="1:7" ht="21" hidden="1" customHeight="1" thickBot="1">
      <c r="A32" s="22"/>
      <c r="B32" s="26"/>
      <c r="C32" s="49"/>
      <c r="D32" s="34"/>
      <c r="E32" s="33"/>
      <c r="F32" s="7"/>
      <c r="G32" s="7"/>
    </row>
    <row r="33" spans="1:7" ht="23.4" customHeight="1" thickBot="1">
      <c r="A33" s="6"/>
      <c r="B33" s="13" t="s">
        <v>8</v>
      </c>
      <c r="C33" s="31">
        <f>C34+C35</f>
        <v>325052.48</v>
      </c>
      <c r="D33" s="28">
        <f>D34+D35</f>
        <v>7.2234024998356219</v>
      </c>
      <c r="E33" s="28">
        <v>8.2100000000000009</v>
      </c>
      <c r="F33" s="17">
        <f>F34+F35+F41</f>
        <v>6.87</v>
      </c>
      <c r="G33" s="17">
        <f>G34+G35+G41</f>
        <v>6.7</v>
      </c>
    </row>
    <row r="34" spans="1:7" ht="22.2" customHeight="1" thickBot="1">
      <c r="A34" s="13">
        <v>4</v>
      </c>
      <c r="B34" s="37" t="s">
        <v>47</v>
      </c>
      <c r="C34" s="44">
        <v>138932.48000000001</v>
      </c>
      <c r="D34" s="34">
        <f>C34/13/D3</f>
        <v>2.946787395195039</v>
      </c>
      <c r="E34" s="34"/>
      <c r="F34" s="10">
        <v>3</v>
      </c>
      <c r="G34" s="10">
        <v>3.6</v>
      </c>
    </row>
    <row r="35" spans="1:7" ht="22.2" customHeight="1" thickBot="1">
      <c r="A35" s="5"/>
      <c r="B35" s="38" t="s">
        <v>27</v>
      </c>
      <c r="C35" s="36">
        <v>186120</v>
      </c>
      <c r="D35" s="34">
        <f>C35/12/D3</f>
        <v>4.2766151046405829</v>
      </c>
      <c r="E35" s="33"/>
      <c r="F35" s="7">
        <v>1.2</v>
      </c>
      <c r="G35" s="7">
        <v>0.6</v>
      </c>
    </row>
    <row r="36" spans="1:7" ht="22.2" customHeight="1" thickBot="1">
      <c r="A36" s="5"/>
      <c r="B36" s="52" t="s">
        <v>33</v>
      </c>
      <c r="C36" s="31">
        <f>C37+C38+C39+C40+C41</f>
        <v>101579.43000000001</v>
      </c>
      <c r="D36" s="31">
        <f>D37+D38+D39+D40+D41</f>
        <v>2.2595196558572357</v>
      </c>
      <c r="E36" s="31">
        <v>1.7</v>
      </c>
      <c r="F36" s="7"/>
      <c r="G36" s="7"/>
    </row>
    <row r="37" spans="1:7" ht="22.2" customHeight="1" thickBot="1">
      <c r="A37" s="13">
        <v>5</v>
      </c>
      <c r="B37" s="38" t="s">
        <v>46</v>
      </c>
      <c r="C37" s="36">
        <v>15300</v>
      </c>
      <c r="D37" s="33">
        <f>C37/12/D3</f>
        <v>0.351559268756721</v>
      </c>
      <c r="E37" s="33"/>
      <c r="F37" s="7"/>
      <c r="G37" s="7"/>
    </row>
    <row r="38" spans="1:7" ht="22.2" customHeight="1" thickBot="1">
      <c r="A38" s="5"/>
      <c r="B38" s="38" t="s">
        <v>50</v>
      </c>
      <c r="C38" s="36">
        <v>42175</v>
      </c>
      <c r="D38" s="34">
        <f>C38/13/D3</f>
        <v>0.89454070345790093</v>
      </c>
      <c r="E38" s="33"/>
      <c r="F38" s="7"/>
      <c r="G38" s="7"/>
    </row>
    <row r="39" spans="1:7" ht="22.2" customHeight="1" thickBot="1">
      <c r="A39" s="5"/>
      <c r="B39" s="38" t="s">
        <v>49</v>
      </c>
      <c r="C39" s="36">
        <v>33228.32</v>
      </c>
      <c r="D39" s="34">
        <f>C39/12/D3</f>
        <v>0.76351136478525017</v>
      </c>
      <c r="E39" s="33"/>
      <c r="F39" s="7"/>
      <c r="G39" s="7"/>
    </row>
    <row r="40" spans="1:7" ht="22.2" customHeight="1" thickBot="1">
      <c r="A40" s="5"/>
      <c r="B40" s="38" t="s">
        <v>45</v>
      </c>
      <c r="C40" s="36">
        <v>6709.64</v>
      </c>
      <c r="D40" s="34">
        <f>C40/12/D3</f>
        <v>0.15417229621051279</v>
      </c>
      <c r="E40" s="33"/>
      <c r="F40" s="7"/>
      <c r="G40" s="7"/>
    </row>
    <row r="41" spans="1:7" ht="24.6" customHeight="1" thickBot="1">
      <c r="A41" s="5"/>
      <c r="B41" s="46" t="s">
        <v>48</v>
      </c>
      <c r="C41" s="36">
        <v>4166.47</v>
      </c>
      <c r="D41" s="34">
        <f>C41/12/D3</f>
        <v>9.5736022646850688E-2</v>
      </c>
      <c r="E41" s="33"/>
      <c r="F41" s="7">
        <v>2.67</v>
      </c>
      <c r="G41" s="7">
        <v>2.5</v>
      </c>
    </row>
    <row r="42" spans="1:7" ht="25.8" customHeight="1" thickBot="1">
      <c r="A42" s="5"/>
      <c r="B42" s="47" t="s">
        <v>29</v>
      </c>
      <c r="C42" s="31">
        <v>2612</v>
      </c>
      <c r="D42" s="28">
        <f>C42/12/D3</f>
        <v>6.0017830718467662E-2</v>
      </c>
      <c r="E42" s="31"/>
      <c r="F42" s="13" t="e">
        <f>F6+F13+#REF!+F22+F33+#REF!</f>
        <v>#REF!</v>
      </c>
      <c r="G42" s="13">
        <v>3.6</v>
      </c>
    </row>
    <row r="43" spans="1:7" ht="20.399999999999999" customHeight="1" thickBot="1">
      <c r="A43" s="13">
        <v>6</v>
      </c>
      <c r="B43" s="17" t="s">
        <v>30</v>
      </c>
      <c r="C43" s="31">
        <v>3793.73</v>
      </c>
      <c r="D43" s="28">
        <f>C43/12/D3</f>
        <v>8.7171303572577463E-2</v>
      </c>
      <c r="E43" s="48"/>
      <c r="F43" s="35">
        <v>0.3</v>
      </c>
      <c r="G43" s="13">
        <v>0.34</v>
      </c>
    </row>
    <row r="44" spans="1:7" ht="16.2" customHeight="1" thickBot="1">
      <c r="A44" s="24">
        <v>7</v>
      </c>
      <c r="B44" s="19" t="s">
        <v>19</v>
      </c>
      <c r="C44" s="31">
        <v>2220.67</v>
      </c>
      <c r="D44" s="28">
        <f>C44/12/D3</f>
        <v>5.102595564379004E-2</v>
      </c>
      <c r="E44" s="31">
        <v>0.2</v>
      </c>
      <c r="F44" s="13">
        <v>0.3</v>
      </c>
      <c r="G44" s="13" t="e">
        <f>G6+G13+#REF!+G22+G33+#REF!+G42+G43+#REF!+#REF!</f>
        <v>#REF!</v>
      </c>
    </row>
    <row r="45" spans="1:7" ht="13.8" thickBot="1">
      <c r="A45" s="13">
        <v>8</v>
      </c>
      <c r="B45" s="13" t="s">
        <v>25</v>
      </c>
      <c r="C45" s="31">
        <v>7797.63</v>
      </c>
      <c r="D45" s="28">
        <f>C45/12/D3</f>
        <v>0.1791718366559131</v>
      </c>
      <c r="E45" s="31"/>
    </row>
    <row r="46" spans="1:7" ht="13.8" thickBot="1">
      <c r="A46" s="24">
        <v>9</v>
      </c>
      <c r="B46" s="13" t="s">
        <v>10</v>
      </c>
      <c r="C46" s="31">
        <v>43408.800000000003</v>
      </c>
      <c r="D46" s="28">
        <f>C46/12/D3</f>
        <v>0.99743568533377458</v>
      </c>
      <c r="E46" s="45">
        <v>1</v>
      </c>
    </row>
    <row r="47" spans="1:7" ht="13.8" thickBot="1">
      <c r="A47" s="13">
        <v>10</v>
      </c>
      <c r="B47" s="12" t="s">
        <v>28</v>
      </c>
      <c r="C47" s="31">
        <v>23141.86</v>
      </c>
      <c r="D47" s="31">
        <f>C47/12/D3</f>
        <v>0.53174741040983087</v>
      </c>
      <c r="E47" s="31">
        <v>0.47</v>
      </c>
    </row>
    <row r="48" spans="1:7" ht="13.8" thickBot="1">
      <c r="A48" s="13">
        <v>11</v>
      </c>
      <c r="B48" s="51" t="s">
        <v>32</v>
      </c>
      <c r="C48" s="30">
        <f>C6+C13+C22+C33+C36+C42+C43+C44+C45+C46+C47</f>
        <v>1172381.47</v>
      </c>
      <c r="D48" s="30">
        <f>D6+D13+D22+D33+D36+D42+D43+D44+D45+D46+D47</f>
        <v>25.592507032952899</v>
      </c>
      <c r="E48" s="30">
        <f>E47+E46+E45+E44+E43+E42+E36+E33+E22+E13+E6</f>
        <v>24.34</v>
      </c>
    </row>
    <row r="49" spans="1:5" ht="13.8" thickBot="1">
      <c r="A49" s="19"/>
      <c r="B49" s="25"/>
      <c r="C49" s="42"/>
      <c r="D49" s="30"/>
      <c r="E49" s="30"/>
    </row>
    <row r="50" spans="1:5" ht="13.8" thickBot="1">
      <c r="A50" s="19"/>
      <c r="B50" s="12" t="s">
        <v>31</v>
      </c>
      <c r="C50" s="31">
        <v>27224.15</v>
      </c>
      <c r="D50" s="28">
        <f>C50/12/D3</f>
        <v>0.62554916774662006</v>
      </c>
      <c r="E50" s="31">
        <v>0.6</v>
      </c>
    </row>
    <row r="51" spans="1:5" ht="13.8" thickBot="1">
      <c r="A51" s="13"/>
      <c r="B51" s="12" t="s">
        <v>7</v>
      </c>
      <c r="C51" s="31">
        <f>C48+C50</f>
        <v>1199605.6199999999</v>
      </c>
      <c r="D51" s="31">
        <f>D48+D50</f>
        <v>26.218056200699518</v>
      </c>
      <c r="E51" s="31">
        <f>E48+E50</f>
        <v>24.94</v>
      </c>
    </row>
    <row r="52" spans="1:5" ht="13.8" thickBot="1">
      <c r="A52" s="13"/>
    </row>
    <row r="53" spans="1:5" ht="17.399999999999999">
      <c r="B53" s="53" t="s">
        <v>51</v>
      </c>
    </row>
  </sheetData>
  <phoneticPr fontId="0" type="noConversion"/>
  <pageMargins left="0.25" right="0.25" top="0.75" bottom="0.75" header="0.3" footer="0.3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2021-02-01T09:17:57Z</cp:lastPrinted>
  <dcterms:created xsi:type="dcterms:W3CDTF">2011-07-12T11:42:04Z</dcterms:created>
  <dcterms:modified xsi:type="dcterms:W3CDTF">2021-03-26T06:32:00Z</dcterms:modified>
</cp:coreProperties>
</file>